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eaa753fefb677f/2019-01-14 - PC Meeting/"/>
    </mc:Choice>
  </mc:AlternateContent>
  <xr:revisionPtr revIDLastSave="0" documentId="8_{C5DF66B1-7377-4C27-AFAF-87BDBF175538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B36" i="1" l="1"/>
  <c r="K25" i="1" l="1"/>
  <c r="K26" i="1"/>
  <c r="K27" i="1"/>
  <c r="J32" i="1"/>
  <c r="J33" i="1" s="1"/>
  <c r="J30" i="1"/>
  <c r="I24" i="1"/>
  <c r="G23" i="1"/>
  <c r="G13" i="1"/>
  <c r="C30" i="1"/>
  <c r="D30" i="1"/>
  <c r="E30" i="1"/>
  <c r="F30" i="1" s="1"/>
  <c r="B30" i="1"/>
  <c r="H30" i="1" l="1"/>
  <c r="H32" i="1" s="1"/>
  <c r="H33" i="1" s="1"/>
  <c r="F32" i="1"/>
  <c r="F33" i="1" s="1"/>
  <c r="E32" i="1"/>
</calcChain>
</file>

<file path=xl/sharedStrings.xml><?xml version="1.0" encoding="utf-8"?>
<sst xmlns="http://schemas.openxmlformats.org/spreadsheetml/2006/main" count="62" uniqueCount="44">
  <si>
    <t xml:space="preserve">EXPENDITURE  </t>
  </si>
  <si>
    <t>Budget</t>
  </si>
  <si>
    <t>2017/18</t>
  </si>
  <si>
    <t>2018/19</t>
  </si>
  <si>
    <t>Estimated</t>
  </si>
  <si>
    <t>Outturn</t>
  </si>
  <si>
    <t>Proposed Budget</t>
  </si>
  <si>
    <t>2019/20</t>
  </si>
  <si>
    <t>Extra Hours if required</t>
  </si>
  <si>
    <t>Home Working Allowance</t>
  </si>
  <si>
    <t xml:space="preserve"> </t>
  </si>
  <si>
    <t>Insurance and legal fees</t>
  </si>
  <si>
    <t>Internal Audit fees</t>
  </si>
  <si>
    <t xml:space="preserve">  </t>
  </si>
  <si>
    <t>Mileage</t>
  </si>
  <si>
    <t>Postage</t>
  </si>
  <si>
    <t xml:space="preserve">   </t>
  </si>
  <si>
    <t>Stationery/printing/copying</t>
  </si>
  <si>
    <t>Sundries/new office equipment, PC,printer</t>
  </si>
  <si>
    <t>Newsletter</t>
  </si>
  <si>
    <t>Play Equipment Inspection</t>
  </si>
  <si>
    <t>Membership/Subscriptions</t>
  </si>
  <si>
    <t>Grass Cutting/maintenance</t>
  </si>
  <si>
    <t>Village Hall Hire for Meetings</t>
  </si>
  <si>
    <t>Community Projects Incl. CATG projects</t>
  </si>
  <si>
    <t>Footpath Working Group</t>
  </si>
  <si>
    <t>Defibrillator Maintenance</t>
  </si>
  <si>
    <t>Speed Indicator Devices and associated costs</t>
  </si>
  <si>
    <t>Contingency</t>
  </si>
  <si>
    <t>TOTAL</t>
  </si>
  <si>
    <t>New Items 2019/20</t>
  </si>
  <si>
    <t>Website development/1st year hosting</t>
  </si>
  <si>
    <t>tax base</t>
  </si>
  <si>
    <t>impact on precept</t>
  </si>
  <si>
    <t>Replace Red Hill playing Area fencing option 2
Welded Mesh Panels</t>
  </si>
  <si>
    <t>Replace Red Hill playing Area fencing option 1
Chain link</t>
  </si>
  <si>
    <t>Replace Red Hill playing Area fencing option 3
Welded mesh panels</t>
  </si>
  <si>
    <t>Current Precept</t>
  </si>
  <si>
    <t>Proposed New Items 2019/20</t>
  </si>
  <si>
    <t>Precept req'd</t>
  </si>
  <si>
    <t>% increase</t>
  </si>
  <si>
    <t>Clerk training</t>
  </si>
  <si>
    <t>Red Hills Play Area Equipment - new goal posts</t>
  </si>
  <si>
    <t>Clerks Salary - 4.5hrs per week @ £10.5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</si>
</sst>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1" applyNumberFormat="1" applyFont="1" applyAlignment="1">
      <alignment horizontal="right" vertical="top" wrapText="1"/>
    </xf>
    <xf numFmtId="164" fontId="0" fillId="0" borderId="0" xfId="1" applyNumberFormat="1" applyFont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64" fontId="0" fillId="0" borderId="1" xfId="1" applyNumberFormat="1" applyFont="1" applyBorder="1" applyAlignment="1">
      <alignment horizontal="right" vertical="top" wrapText="1"/>
    </xf>
    <xf numFmtId="164" fontId="0" fillId="0" borderId="1" xfId="1" applyNumberFormat="1" applyFont="1" applyBorder="1" applyAlignment="1">
      <alignment horizontal="right" vertical="top"/>
    </xf>
    <xf numFmtId="164" fontId="0" fillId="0" borderId="5" xfId="1" applyNumberFormat="1" applyFont="1" applyBorder="1" applyAlignment="1">
      <alignment horizontal="right" vertical="top"/>
    </xf>
    <xf numFmtId="164" fontId="3" fillId="0" borderId="1" xfId="1" applyNumberFormat="1" applyFont="1" applyBorder="1" applyAlignment="1">
      <alignment horizontal="right" vertical="top" wrapText="1"/>
    </xf>
    <xf numFmtId="9" fontId="0" fillId="0" borderId="0" xfId="2" applyFont="1" applyAlignment="1">
      <alignment horizontal="right" vertical="top"/>
    </xf>
    <xf numFmtId="9" fontId="0" fillId="0" borderId="0" xfId="2" applyFont="1" applyAlignment="1">
      <alignment horizontal="right" vertical="top" wrapText="1"/>
    </xf>
    <xf numFmtId="0" fontId="0" fillId="0" borderId="0" xfId="0" applyAlignment="1">
      <alignment horizontal="left" vertical="top" indent="2"/>
    </xf>
    <xf numFmtId="0" fontId="2" fillId="0" borderId="4" xfId="0" applyFont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right" vertical="top" wrapText="1"/>
    </xf>
    <xf numFmtId="164" fontId="2" fillId="0" borderId="1" xfId="1" applyNumberFormat="1" applyFont="1" applyBorder="1" applyAlignment="1">
      <alignment horizontal="right" vertical="top"/>
    </xf>
    <xf numFmtId="164" fontId="4" fillId="0" borderId="1" xfId="1" applyNumberFormat="1" applyFont="1" applyBorder="1" applyAlignment="1">
      <alignment horizontal="right" vertical="top" wrapText="1"/>
    </xf>
    <xf numFmtId="164" fontId="2" fillId="0" borderId="5" xfId="1" applyNumberFormat="1" applyFont="1" applyBorder="1" applyAlignment="1">
      <alignment horizontal="right" vertical="top"/>
    </xf>
    <xf numFmtId="164" fontId="0" fillId="0" borderId="0" xfId="0" applyNumberFormat="1" applyAlignment="1">
      <alignment horizontal="left" vertical="top"/>
    </xf>
    <xf numFmtId="164" fontId="5" fillId="0" borderId="1" xfId="1" applyNumberFormat="1" applyFont="1" applyBorder="1" applyAlignment="1">
      <alignment horizontal="right" vertical="top" wrapText="1"/>
    </xf>
    <xf numFmtId="164" fontId="0" fillId="2" borderId="0" xfId="1" applyNumberFormat="1" applyFont="1" applyFill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topLeftCell="A4" workbookViewId="0">
      <selection activeCell="G21" sqref="G21"/>
    </sheetView>
  </sheetViews>
  <sheetFormatPr defaultRowHeight="15" x14ac:dyDescent="0.25"/>
  <cols>
    <col min="1" max="1" width="41.85546875" style="1" customWidth="1"/>
    <col min="2" max="2" width="11.7109375" style="1" customWidth="1"/>
    <col min="3" max="5" width="10.140625" style="1" customWidth="1"/>
    <col min="6" max="6" width="11" style="4" bestFit="1" customWidth="1"/>
    <col min="7" max="7" width="7.85546875" style="1" bestFit="1" customWidth="1"/>
    <col min="8" max="8" width="11.5703125" style="1" bestFit="1" customWidth="1"/>
    <col min="9" max="9" width="9.28515625" style="1" bestFit="1" customWidth="1"/>
    <col min="10" max="10" width="11.5703125" style="1" bestFit="1" customWidth="1"/>
    <col min="11" max="11" width="9.28515625" style="1" bestFit="1" customWidth="1"/>
    <col min="12" max="16384" width="9.140625" style="1"/>
  </cols>
  <sheetData>
    <row r="1" spans="1:13" ht="45.75" thickBot="1" x14ac:dyDescent="0.3">
      <c r="A1" s="27" t="s">
        <v>0</v>
      </c>
      <c r="B1" s="7" t="s">
        <v>1</v>
      </c>
      <c r="C1" s="7" t="s">
        <v>1</v>
      </c>
      <c r="D1" s="7" t="s">
        <v>4</v>
      </c>
      <c r="E1" s="7" t="s">
        <v>6</v>
      </c>
      <c r="F1" s="8" t="s">
        <v>30</v>
      </c>
      <c r="G1" s="8" t="s">
        <v>33</v>
      </c>
      <c r="H1" s="8" t="s">
        <v>30</v>
      </c>
      <c r="I1" s="8" t="s">
        <v>33</v>
      </c>
      <c r="J1" s="8" t="s">
        <v>38</v>
      </c>
      <c r="K1" s="9" t="s">
        <v>33</v>
      </c>
    </row>
    <row r="2" spans="1:13" ht="15.75" thickBot="1" x14ac:dyDescent="0.3">
      <c r="A2" s="28"/>
      <c r="B2" s="7" t="s">
        <v>2</v>
      </c>
      <c r="C2" s="7" t="s">
        <v>3</v>
      </c>
      <c r="D2" s="7" t="s">
        <v>5</v>
      </c>
      <c r="E2" s="7" t="s">
        <v>7</v>
      </c>
      <c r="F2" s="8"/>
      <c r="G2" s="10"/>
      <c r="H2" s="10"/>
      <c r="I2" s="10"/>
      <c r="J2" s="10"/>
      <c r="K2" s="11"/>
    </row>
    <row r="3" spans="1:13" ht="15.75" thickBot="1" x14ac:dyDescent="0.3">
      <c r="A3" s="29"/>
      <c r="B3" s="8"/>
      <c r="C3" s="8"/>
      <c r="D3" s="7" t="s">
        <v>3</v>
      </c>
      <c r="E3" s="8"/>
      <c r="F3" s="8"/>
      <c r="G3" s="10"/>
      <c r="H3" s="10"/>
      <c r="I3" s="10"/>
      <c r="J3" s="10"/>
      <c r="K3" s="11"/>
    </row>
    <row r="4" spans="1:13" ht="15.75" thickBot="1" x14ac:dyDescent="0.3">
      <c r="A4" s="2" t="s">
        <v>43</v>
      </c>
      <c r="B4" s="12">
        <v>1970</v>
      </c>
      <c r="C4" s="12">
        <v>3100</v>
      </c>
      <c r="D4" s="12">
        <v>3100</v>
      </c>
      <c r="E4" s="12">
        <f>10.5*4.5*52</f>
        <v>2457</v>
      </c>
      <c r="F4" s="12"/>
      <c r="G4" s="13"/>
      <c r="H4" s="13"/>
      <c r="I4" s="13"/>
      <c r="J4" s="13"/>
      <c r="K4" s="14"/>
      <c r="M4" s="1" t="s">
        <v>10</v>
      </c>
    </row>
    <row r="5" spans="1:13" ht="15.75" thickBot="1" x14ac:dyDescent="0.3">
      <c r="A5" s="2" t="s">
        <v>8</v>
      </c>
      <c r="B5" s="12">
        <v>876</v>
      </c>
      <c r="C5" s="12">
        <v>520</v>
      </c>
      <c r="D5" s="12">
        <v>450</v>
      </c>
      <c r="E5" s="12">
        <v>500</v>
      </c>
      <c r="F5" s="12"/>
      <c r="G5" s="13"/>
      <c r="H5" s="13"/>
      <c r="I5" s="13"/>
      <c r="J5" s="13"/>
      <c r="K5" s="14"/>
    </row>
    <row r="6" spans="1:13" ht="15.75" thickBot="1" x14ac:dyDescent="0.3">
      <c r="A6" s="2" t="s">
        <v>41</v>
      </c>
      <c r="B6" s="12"/>
      <c r="C6" s="12"/>
      <c r="D6" s="12"/>
      <c r="E6" s="12">
        <v>600</v>
      </c>
      <c r="F6" s="12"/>
      <c r="G6" s="13"/>
      <c r="H6" s="13"/>
      <c r="I6" s="13"/>
      <c r="J6" s="13"/>
      <c r="K6" s="14"/>
    </row>
    <row r="7" spans="1:13" ht="15.75" thickBot="1" x14ac:dyDescent="0.3">
      <c r="A7" s="2" t="s">
        <v>9</v>
      </c>
      <c r="B7" s="12" t="s">
        <v>10</v>
      </c>
      <c r="C7" s="12">
        <v>155</v>
      </c>
      <c r="D7" s="12">
        <v>155</v>
      </c>
      <c r="E7" s="12">
        <v>155</v>
      </c>
      <c r="F7" s="12"/>
      <c r="G7" s="13"/>
      <c r="H7" s="13"/>
      <c r="I7" s="13"/>
      <c r="J7" s="13"/>
      <c r="K7" s="14"/>
    </row>
    <row r="8" spans="1:13" ht="15.75" thickBot="1" x14ac:dyDescent="0.3">
      <c r="A8" s="2" t="s">
        <v>11</v>
      </c>
      <c r="B8" s="12">
        <v>232</v>
      </c>
      <c r="C8" s="12">
        <v>245</v>
      </c>
      <c r="D8" s="12">
        <v>243.5</v>
      </c>
      <c r="E8" s="12">
        <v>250</v>
      </c>
      <c r="F8" s="12"/>
      <c r="G8" s="13"/>
      <c r="H8" s="13"/>
      <c r="I8" s="13"/>
      <c r="J8" s="13"/>
      <c r="K8" s="14"/>
    </row>
    <row r="9" spans="1:13" ht="15.75" thickBot="1" x14ac:dyDescent="0.3">
      <c r="A9" s="2" t="s">
        <v>12</v>
      </c>
      <c r="B9" s="12" t="s">
        <v>13</v>
      </c>
      <c r="C9" s="12">
        <v>120</v>
      </c>
      <c r="D9" s="12">
        <v>120</v>
      </c>
      <c r="E9" s="12">
        <v>130</v>
      </c>
      <c r="F9" s="12"/>
      <c r="G9" s="13"/>
      <c r="H9" s="13"/>
      <c r="I9" s="13"/>
      <c r="J9" s="13"/>
      <c r="K9" s="14"/>
    </row>
    <row r="10" spans="1:13" ht="15.75" thickBot="1" x14ac:dyDescent="0.3">
      <c r="A10" s="2" t="s">
        <v>14</v>
      </c>
      <c r="B10" s="12" t="s">
        <v>10</v>
      </c>
      <c r="C10" s="12">
        <v>330</v>
      </c>
      <c r="D10" s="12">
        <v>228</v>
      </c>
      <c r="E10" s="12">
        <v>200</v>
      </c>
      <c r="F10" s="12"/>
      <c r="G10" s="13"/>
      <c r="H10" s="13"/>
      <c r="I10" s="13"/>
      <c r="J10" s="13"/>
      <c r="K10" s="14"/>
    </row>
    <row r="11" spans="1:13" ht="15.75" thickBot="1" x14ac:dyDescent="0.3">
      <c r="A11" s="2" t="s">
        <v>15</v>
      </c>
      <c r="B11" s="12" t="s">
        <v>16</v>
      </c>
      <c r="C11" s="12">
        <v>25</v>
      </c>
      <c r="D11" s="12">
        <v>10</v>
      </c>
      <c r="E11" s="12">
        <v>20</v>
      </c>
      <c r="F11" s="12"/>
      <c r="G11" s="13"/>
      <c r="H11" s="13"/>
      <c r="I11" s="13"/>
      <c r="J11" s="13"/>
      <c r="K11" s="14"/>
    </row>
    <row r="12" spans="1:13" ht="15.75" thickBot="1" x14ac:dyDescent="0.3">
      <c r="A12" s="2" t="s">
        <v>17</v>
      </c>
      <c r="B12" s="12" t="s">
        <v>10</v>
      </c>
      <c r="C12" s="12">
        <v>75</v>
      </c>
      <c r="D12" s="12">
        <v>75</v>
      </c>
      <c r="E12" s="12">
        <v>100</v>
      </c>
      <c r="F12" s="12"/>
      <c r="G12" s="13"/>
      <c r="H12" s="13"/>
      <c r="I12" s="13"/>
      <c r="J12" s="13"/>
      <c r="K12" s="14"/>
    </row>
    <row r="13" spans="1:13" ht="15.75" thickBot="1" x14ac:dyDescent="0.3">
      <c r="A13" s="19" t="s">
        <v>18</v>
      </c>
      <c r="B13" s="20" t="s">
        <v>10</v>
      </c>
      <c r="C13" s="20">
        <v>100</v>
      </c>
      <c r="D13" s="20">
        <v>0</v>
      </c>
      <c r="E13" s="20" t="s">
        <v>10</v>
      </c>
      <c r="F13" s="20">
        <v>500</v>
      </c>
      <c r="G13" s="21">
        <f>F13/B35</f>
        <v>1.8478823268534261</v>
      </c>
      <c r="H13" s="13"/>
      <c r="I13" s="13"/>
      <c r="J13" s="13"/>
      <c r="K13" s="14"/>
    </row>
    <row r="14" spans="1:13" ht="15.75" thickBot="1" x14ac:dyDescent="0.3">
      <c r="A14" s="2" t="s">
        <v>19</v>
      </c>
      <c r="B14" s="12">
        <v>150</v>
      </c>
      <c r="C14" s="12">
        <v>150</v>
      </c>
      <c r="D14" s="12">
        <v>150</v>
      </c>
      <c r="E14" s="12">
        <v>150</v>
      </c>
      <c r="F14" s="12"/>
      <c r="G14" s="13"/>
      <c r="H14" s="13"/>
      <c r="I14" s="13"/>
      <c r="J14" s="13"/>
      <c r="K14" s="14"/>
    </row>
    <row r="15" spans="1:13" ht="15.75" thickBot="1" x14ac:dyDescent="0.3">
      <c r="A15" s="2" t="s">
        <v>20</v>
      </c>
      <c r="B15" s="12" t="s">
        <v>13</v>
      </c>
      <c r="C15" s="12">
        <v>80</v>
      </c>
      <c r="D15" s="12">
        <v>77</v>
      </c>
      <c r="E15" s="12">
        <v>80</v>
      </c>
      <c r="F15" s="12"/>
      <c r="G15" s="13"/>
      <c r="H15" s="13"/>
      <c r="I15" s="13"/>
      <c r="J15" s="13"/>
      <c r="K15" s="14"/>
    </row>
    <row r="16" spans="1:13" ht="15.75" thickBot="1" x14ac:dyDescent="0.3">
      <c r="A16" s="2" t="s">
        <v>21</v>
      </c>
      <c r="B16" s="12">
        <v>300</v>
      </c>
      <c r="C16" s="12">
        <v>300</v>
      </c>
      <c r="D16" s="12">
        <v>276.87</v>
      </c>
      <c r="E16" s="12">
        <v>300</v>
      </c>
      <c r="F16" s="12"/>
      <c r="G16" s="13"/>
      <c r="H16" s="13"/>
      <c r="I16" s="13"/>
      <c r="J16" s="13"/>
      <c r="K16" s="14"/>
    </row>
    <row r="17" spans="1:11" ht="15.75" thickBot="1" x14ac:dyDescent="0.3">
      <c r="A17" s="2" t="s">
        <v>22</v>
      </c>
      <c r="B17" s="12">
        <v>1040</v>
      </c>
      <c r="C17" s="12">
        <v>1500</v>
      </c>
      <c r="D17" s="12">
        <v>1000</v>
      </c>
      <c r="E17" s="12">
        <v>1650</v>
      </c>
      <c r="F17" s="12"/>
      <c r="G17" s="13"/>
      <c r="H17" s="13"/>
      <c r="I17" s="13"/>
      <c r="J17" s="13"/>
      <c r="K17" s="14"/>
    </row>
    <row r="18" spans="1:11" ht="15.75" thickBot="1" x14ac:dyDescent="0.3">
      <c r="A18" s="2" t="s">
        <v>23</v>
      </c>
      <c r="B18" s="12">
        <v>450</v>
      </c>
      <c r="C18" s="12">
        <v>450</v>
      </c>
      <c r="D18" s="12">
        <v>450</v>
      </c>
      <c r="E18" s="12">
        <v>450</v>
      </c>
      <c r="F18" s="12"/>
      <c r="G18" s="13"/>
      <c r="H18" s="13"/>
      <c r="I18" s="13"/>
      <c r="J18" s="13"/>
      <c r="K18" s="14"/>
    </row>
    <row r="19" spans="1:11" ht="15.75" thickBot="1" x14ac:dyDescent="0.3">
      <c r="A19" s="2" t="s">
        <v>24</v>
      </c>
      <c r="B19" s="12"/>
      <c r="C19" s="12">
        <v>500</v>
      </c>
      <c r="D19" s="12">
        <v>500</v>
      </c>
      <c r="E19" s="25">
        <v>1000</v>
      </c>
      <c r="F19" s="12"/>
      <c r="G19" s="13"/>
      <c r="H19" s="13"/>
      <c r="I19" s="13"/>
      <c r="J19" s="13"/>
      <c r="K19" s="14"/>
    </row>
    <row r="20" spans="1:11" ht="15.75" thickBot="1" x14ac:dyDescent="0.3">
      <c r="A20" s="2" t="s">
        <v>25</v>
      </c>
      <c r="B20" s="12"/>
      <c r="C20" s="12">
        <v>200</v>
      </c>
      <c r="D20" s="12">
        <v>210.33</v>
      </c>
      <c r="E20" s="25">
        <v>400</v>
      </c>
      <c r="F20" s="12"/>
      <c r="G20" s="13"/>
      <c r="H20" s="13"/>
      <c r="I20" s="13"/>
      <c r="J20" s="13"/>
      <c r="K20" s="14"/>
    </row>
    <row r="21" spans="1:11" ht="30.75" thickBot="1" x14ac:dyDescent="0.3">
      <c r="A21" s="19" t="s">
        <v>42</v>
      </c>
      <c r="B21" s="20">
        <v>88</v>
      </c>
      <c r="C21" s="20">
        <v>500</v>
      </c>
      <c r="D21" s="20">
        <v>96</v>
      </c>
      <c r="E21" s="20" t="s">
        <v>10</v>
      </c>
      <c r="F21" s="20" t="s">
        <v>10</v>
      </c>
      <c r="G21" s="21" t="s">
        <v>10</v>
      </c>
      <c r="H21" s="13"/>
      <c r="I21" s="13"/>
      <c r="J21" s="13"/>
      <c r="K21" s="14"/>
    </row>
    <row r="22" spans="1:11" ht="15.75" thickBot="1" x14ac:dyDescent="0.3">
      <c r="A22" s="2" t="s">
        <v>26</v>
      </c>
      <c r="B22" s="15"/>
      <c r="C22" s="12">
        <v>140</v>
      </c>
      <c r="D22" s="12">
        <v>126</v>
      </c>
      <c r="E22" s="12">
        <v>126</v>
      </c>
      <c r="F22" s="12"/>
      <c r="G22" s="13"/>
      <c r="H22" s="13"/>
      <c r="I22" s="13"/>
      <c r="J22" s="13"/>
      <c r="K22" s="14"/>
    </row>
    <row r="23" spans="1:11" ht="15.75" thickBot="1" x14ac:dyDescent="0.3">
      <c r="A23" s="19" t="s">
        <v>31</v>
      </c>
      <c r="B23" s="22"/>
      <c r="C23" s="20"/>
      <c r="D23" s="20"/>
      <c r="E23" s="20" t="s">
        <v>10</v>
      </c>
      <c r="F23" s="20">
        <v>800</v>
      </c>
      <c r="G23" s="21">
        <f>F23/B35</f>
        <v>2.9566117229654818</v>
      </c>
      <c r="H23" s="13"/>
      <c r="I23" s="13"/>
      <c r="J23" s="13"/>
      <c r="K23" s="14"/>
    </row>
    <row r="24" spans="1:11" ht="15.75" thickBot="1" x14ac:dyDescent="0.3">
      <c r="A24" s="19" t="s">
        <v>27</v>
      </c>
      <c r="B24" s="22"/>
      <c r="C24" s="20"/>
      <c r="D24" s="20"/>
      <c r="E24" s="20"/>
      <c r="F24" s="20"/>
      <c r="G24" s="21"/>
      <c r="H24" s="21">
        <v>3000</v>
      </c>
      <c r="I24" s="21">
        <f>H24/B35</f>
        <v>11.087293961120556</v>
      </c>
      <c r="J24" s="13"/>
      <c r="K24" s="14"/>
    </row>
    <row r="25" spans="1:11" ht="31.5" customHeight="1" thickBot="1" x14ac:dyDescent="0.3">
      <c r="A25" s="19" t="s">
        <v>35</v>
      </c>
      <c r="B25" s="22"/>
      <c r="C25" s="20"/>
      <c r="D25" s="20"/>
      <c r="E25" s="20"/>
      <c r="F25" s="20"/>
      <c r="G25" s="21"/>
      <c r="H25" s="21"/>
      <c r="I25" s="21"/>
      <c r="J25" s="21">
        <v>3500</v>
      </c>
      <c r="K25" s="23">
        <f>J25/B35</f>
        <v>12.935176287973983</v>
      </c>
    </row>
    <row r="26" spans="1:11" ht="36" customHeight="1" thickBot="1" x14ac:dyDescent="0.3">
      <c r="A26" s="19" t="s">
        <v>34</v>
      </c>
      <c r="B26" s="22"/>
      <c r="C26" s="20"/>
      <c r="D26" s="20"/>
      <c r="E26" s="20"/>
      <c r="F26" s="20"/>
      <c r="G26" s="21"/>
      <c r="H26" s="21"/>
      <c r="I26" s="21"/>
      <c r="J26" s="21">
        <v>6000</v>
      </c>
      <c r="K26" s="23">
        <f>J26/B35</f>
        <v>22.174587922241113</v>
      </c>
    </row>
    <row r="27" spans="1:11" ht="33.75" customHeight="1" thickBot="1" x14ac:dyDescent="0.3">
      <c r="A27" s="19" t="s">
        <v>36</v>
      </c>
      <c r="B27" s="22"/>
      <c r="C27" s="20"/>
      <c r="D27" s="20"/>
      <c r="E27" s="20"/>
      <c r="F27" s="20"/>
      <c r="G27" s="21"/>
      <c r="H27" s="21"/>
      <c r="I27" s="21"/>
      <c r="J27" s="21">
        <v>8500</v>
      </c>
      <c r="K27" s="23">
        <f>J27/B35</f>
        <v>31.413999556508244</v>
      </c>
    </row>
    <row r="28" spans="1:11" ht="15.75" thickBot="1" x14ac:dyDescent="0.3">
      <c r="A28" s="2"/>
      <c r="B28" s="15"/>
      <c r="C28" s="12"/>
      <c r="D28" s="12"/>
      <c r="E28" s="12"/>
      <c r="F28" s="12"/>
      <c r="G28" s="13"/>
      <c r="H28" s="13"/>
      <c r="I28" s="13"/>
      <c r="J28" s="13"/>
      <c r="K28" s="14"/>
    </row>
    <row r="29" spans="1:11" ht="15.75" thickBot="1" x14ac:dyDescent="0.3">
      <c r="A29" s="2" t="s">
        <v>28</v>
      </c>
      <c r="B29" s="15"/>
      <c r="C29" s="12" t="s">
        <v>16</v>
      </c>
      <c r="D29" s="12"/>
      <c r="E29" s="12"/>
      <c r="F29" s="12"/>
      <c r="G29" s="13"/>
      <c r="H29" s="13"/>
      <c r="I29" s="13"/>
      <c r="J29" s="13"/>
      <c r="K29" s="14"/>
    </row>
    <row r="30" spans="1:11" ht="15.75" thickBot="1" x14ac:dyDescent="0.3">
      <c r="A30" s="3" t="s">
        <v>29</v>
      </c>
      <c r="B30" s="15">
        <f>SUM(B4:B29)</f>
        <v>5106</v>
      </c>
      <c r="C30" s="15">
        <f t="shared" ref="C30:E30" si="0">SUM(C4:C29)</f>
        <v>8490</v>
      </c>
      <c r="D30" s="15">
        <f t="shared" si="0"/>
        <v>7267.7</v>
      </c>
      <c r="E30" s="15">
        <f t="shared" si="0"/>
        <v>8568</v>
      </c>
      <c r="F30" s="12">
        <f>SUM(F4:F29)+E30</f>
        <v>9868</v>
      </c>
      <c r="G30" s="13"/>
      <c r="H30" s="13">
        <f>SUM(H4:H29)+F30</f>
        <v>12868</v>
      </c>
      <c r="I30" s="13"/>
      <c r="J30" s="13">
        <f>SUM(J4:J29)</f>
        <v>18000</v>
      </c>
      <c r="K30" s="14"/>
    </row>
    <row r="31" spans="1:11" x14ac:dyDescent="0.25">
      <c r="B31" s="6"/>
      <c r="C31" s="6"/>
      <c r="D31" s="6"/>
      <c r="E31" s="6"/>
      <c r="F31" s="5"/>
      <c r="G31" s="6"/>
      <c r="H31" s="6"/>
      <c r="I31" s="6"/>
      <c r="J31" s="6"/>
      <c r="K31" s="6"/>
    </row>
    <row r="32" spans="1:11" x14ac:dyDescent="0.25">
      <c r="A32" s="1" t="s">
        <v>39</v>
      </c>
      <c r="B32" s="6"/>
      <c r="C32" s="6"/>
      <c r="D32" s="6"/>
      <c r="E32" s="6">
        <f>E30/B35</f>
        <v>31.665311552960308</v>
      </c>
      <c r="F32" s="26">
        <f>F30/B35</f>
        <v>36.469805602779218</v>
      </c>
      <c r="G32" s="6"/>
      <c r="H32" s="6">
        <f>H30/B35</f>
        <v>47.557099563899776</v>
      </c>
      <c r="I32" s="6"/>
      <c r="J32" s="6">
        <f>J30/B35</f>
        <v>66.523763766723334</v>
      </c>
      <c r="K32" s="6"/>
    </row>
    <row r="33" spans="1:11" x14ac:dyDescent="0.25">
      <c r="A33" s="1" t="s">
        <v>40</v>
      </c>
      <c r="B33" s="6"/>
      <c r="C33" s="6"/>
      <c r="D33" s="6"/>
      <c r="E33" s="6"/>
      <c r="F33" s="17">
        <f>(F32-B34)/B34</f>
        <v>0.143971317527579</v>
      </c>
      <c r="G33" s="6"/>
      <c r="H33" s="16">
        <f>(H32-B34)/B34</f>
        <v>0.491753436759717</v>
      </c>
      <c r="I33" s="6"/>
      <c r="J33" s="16">
        <f>(J32-B34)/B34</f>
        <v>1.0866927153928274</v>
      </c>
      <c r="K33" s="6"/>
    </row>
    <row r="34" spans="1:11" x14ac:dyDescent="0.25">
      <c r="A34" s="1" t="s">
        <v>37</v>
      </c>
      <c r="B34" s="6">
        <v>31.88</v>
      </c>
      <c r="C34" s="6" t="s">
        <v>10</v>
      </c>
      <c r="D34" s="6"/>
      <c r="E34" s="6"/>
      <c r="F34" s="5"/>
      <c r="G34" s="6"/>
      <c r="H34" s="6"/>
      <c r="I34" s="6"/>
      <c r="J34" s="6"/>
      <c r="K34" s="6"/>
    </row>
    <row r="35" spans="1:11" x14ac:dyDescent="0.25">
      <c r="A35" s="1" t="s">
        <v>32</v>
      </c>
      <c r="B35" s="18">
        <v>270.58</v>
      </c>
    </row>
    <row r="36" spans="1:11" x14ac:dyDescent="0.25">
      <c r="B36" s="24">
        <f>B34*B35</f>
        <v>8626.0903999999991</v>
      </c>
    </row>
    <row r="37" spans="1:11" x14ac:dyDescent="0.25">
      <c r="B37" s="24" t="s">
        <v>10</v>
      </c>
    </row>
  </sheetData>
  <mergeCells count="1">
    <mergeCell ref="A1:A3"/>
  </mergeCells>
  <pageMargins left="0.7" right="0.7" top="0.75" bottom="0.75" header="0.3" footer="0.3"/>
  <pageSetup paperSize="9" scale="81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BXJ</dc:creator>
  <cp:lastModifiedBy>BXJ</cp:lastModifiedBy>
  <cp:lastPrinted>2019-01-06T16:38:59Z</cp:lastPrinted>
  <dcterms:created xsi:type="dcterms:W3CDTF">2018-12-30T15:11:52Z</dcterms:created>
  <dcterms:modified xsi:type="dcterms:W3CDTF">2019-04-05T12:33:49Z</dcterms:modified>
</cp:coreProperties>
</file>